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35" windowHeight="8700" activeTab="0"/>
  </bookViews>
  <sheets>
    <sheet name="Unknown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<sst xmlns="http://schemas.openxmlformats.org/spreadsheetml/2006/main" count="97" uniqueCount="44">
  <si>
    <t xml:space="preserve">  Tax Increment Financing Worksheet</t>
  </si>
  <si>
    <t xml:space="preserve"> Lotus Template 1.7</t>
  </si>
  <si>
    <t>--------------------------</t>
  </si>
  <si>
    <t>Year-ending date</t>
  </si>
  <si>
    <t xml:space="preserve">  MMDDYY</t>
  </si>
  <si>
    <t>Size of Loan</t>
  </si>
  <si>
    <t xml:space="preserve"> .......</t>
  </si>
  <si>
    <t>Capitalized Intrst</t>
  </si>
  <si>
    <t>Tax increment rev.</t>
  </si>
  <si>
    <t>Invest rate, surpl</t>
  </si>
  <si>
    <t>Principal Repaymnt</t>
  </si>
  <si>
    <t>Coupon Rate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</si>
  <si>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</si>
  <si>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</si>
  <si>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</si>
  <si>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</si>
  <si>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</si>
  <si>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</si>
  <si>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</si>
  <si>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</si>
  <si>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</si>
  <si>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 xml:space="preserve">   Tax Increment Financing Worksheet</t>
  </si>
  <si>
    <t xml:space="preserve">  Urban Analytical Tools Template 1.7</t>
  </si>
  <si>
    <t>Tax</t>
  </si>
  <si>
    <t>Invested</t>
  </si>
  <si>
    <t>Cumulativ</t>
  </si>
  <si>
    <t>Debt</t>
  </si>
  <si>
    <t>Year</t>
  </si>
  <si>
    <t>Principal</t>
  </si>
  <si>
    <t>Increment</t>
  </si>
  <si>
    <t>Surplus</t>
  </si>
  <si>
    <t>Cash</t>
  </si>
  <si>
    <t>Coverage</t>
  </si>
  <si>
    <t>Cumulator</t>
  </si>
  <si>
    <t>Ending</t>
  </si>
  <si>
    <t>Repayment</t>
  </si>
  <si>
    <t xml:space="preserve"> Interest</t>
  </si>
  <si>
    <t>Service</t>
  </si>
  <si>
    <t>Revenues</t>
  </si>
  <si>
    <t>Earnings</t>
  </si>
  <si>
    <t>---------</t>
  </si>
  <si>
    <t>Analysis:</t>
  </si>
  <si>
    <t xml:space="preserve"> ..........................</t>
  </si>
  <si>
    <t xml:space="preserve"> .............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</si>
</sst>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72"/>
  <sheetViews>
    <sheetView tabSelected="1" workbookViewId="0" topLeftCell="A43">
      <selection activeCell="G50" sqref="G50"/>
    </sheetView>
  </sheetViews>
  <sheetFormatPr defaultColWidth="9.140625" defaultRowHeight="12.75"/>
  <sheetData>
    <row r="2" ht="12.75">
      <c r="C2" t="s">
        <v>0</v>
      </c>
    </row>
    <row r="3" ht="12.75">
      <c r="D3" t="s">
        <v>1</v>
      </c>
    </row>
    <row r="8" ht="12.75">
      <c r="A8" t="s">
        <v>2</v>
      </c>
    </row>
    <row r="9" spans="1:3" ht="12.75">
      <c r="A9" t="s">
        <v>3</v>
      </c>
      <c r="C9" t="s">
        <v>4</v>
      </c>
    </row>
    <row r="10" spans="1:3" ht="12.75">
      <c r="A10" t="s">
        <v>5</v>
      </c>
      <c r="C10" t="s">
        <v>6</v>
      </c>
    </row>
    <row r="11" spans="1:3" ht="12.75">
      <c r="A11" t="s">
        <v>7</v>
      </c>
      <c r="C11" t="s">
        <v>6</v>
      </c>
    </row>
    <row r="12" spans="1:3" ht="12.75">
      <c r="A12" t="s">
        <v>8</v>
      </c>
      <c r="C12" t="s">
        <v>6</v>
      </c>
    </row>
    <row r="13" spans="1:3" ht="12.75">
      <c r="A13" t="s">
        <v>9</v>
      </c>
      <c r="C13" t="s">
        <v>6</v>
      </c>
    </row>
    <row r="15" spans="1:5" ht="12.75">
      <c r="A15" t="s">
        <v>10</v>
      </c>
      <c r="E15" t="s">
        <v>11</v>
      </c>
    </row>
    <row r="16" spans="2:5" ht="12.75">
      <c r="B16" t="s">
        <v>12</v>
      </c>
      <c r="C16" t="s">
        <v>6</v>
      </c>
      <c r="E16" t="s">
        <v>6</v>
      </c>
    </row>
    <row r="17" spans="2:5" ht="12.75">
      <c r="B17" t="s">
        <v>13</v>
      </c>
      <c r="C17" t="s">
        <v>6</v>
      </c>
      <c r="E17" t="s">
        <v>6</v>
      </c>
    </row>
    <row r="18" spans="2:5" ht="12.75">
      <c r="B18" t="s">
        <v>14</v>
      </c>
      <c r="C18" t="s">
        <v>6</v>
      </c>
      <c r="E18" t="s">
        <v>6</v>
      </c>
    </row>
    <row r="19" spans="2:5" ht="12.75">
      <c r="B19" t="s">
        <v>15</v>
      </c>
      <c r="C19" t="s">
        <v>6</v>
      </c>
      <c r="E19" t="s">
        <v>6</v>
      </c>
    </row>
    <row r="20" spans="2:5" ht="12.75">
      <c r="B20" t="s">
        <v>16</v>
      </c>
      <c r="C20" t="s">
        <v>6</v>
      </c>
      <c r="E20" t="s">
        <v>6</v>
      </c>
    </row>
    <row r="21" spans="2:5" ht="12.75">
      <c r="B21" t="s">
        <v>17</v>
      </c>
      <c r="C21" t="s">
        <v>6</v>
      </c>
      <c r="E21" t="s">
        <v>6</v>
      </c>
    </row>
    <row r="22" spans="2:5" ht="12.75">
      <c r="B22" t="s">
        <v>18</v>
      </c>
      <c r="C22" t="s">
        <v>6</v>
      </c>
      <c r="E22" t="s">
        <v>6</v>
      </c>
    </row>
    <row r="23" spans="2:5" ht="12.75">
      <c r="B23" t="s">
        <v>19</v>
      </c>
      <c r="C23" t="s">
        <v>6</v>
      </c>
      <c r="E23" t="s">
        <v>6</v>
      </c>
    </row>
    <row r="24" spans="2:5" ht="12.75">
      <c r="B24" t="s">
        <v>20</v>
      </c>
      <c r="C24" t="s">
        <v>6</v>
      </c>
      <c r="E24" t="s">
        <v>6</v>
      </c>
    </row>
    <row r="25" spans="3:5" ht="12.75">
      <c r="C25" t="s">
        <v>6</v>
      </c>
      <c r="E25" t="s">
        <v>6</v>
      </c>
    </row>
    <row r="26" spans="3:5" ht="12.75">
      <c r="C26" t="s">
        <v>6</v>
      </c>
      <c r="E26" t="s">
        <v>6</v>
      </c>
    </row>
    <row r="27" spans="3:5" ht="12.75">
      <c r="C27" t="s">
        <v>6</v>
      </c>
      <c r="E27" t="s">
        <v>6</v>
      </c>
    </row>
    <row r="28" spans="3:5" ht="12.75">
      <c r="C28" t="s">
        <v>6</v>
      </c>
      <c r="E28" t="s">
        <v>6</v>
      </c>
    </row>
    <row r="29" spans="3:5" ht="12.75">
      <c r="C29" t="s">
        <v>6</v>
      </c>
      <c r="E29" t="s">
        <v>6</v>
      </c>
    </row>
    <row r="30" spans="3:5" ht="12.75">
      <c r="C30" t="s">
        <v>6</v>
      </c>
      <c r="E30" t="s">
        <v>6</v>
      </c>
    </row>
    <row r="31" spans="3:5" ht="12.75">
      <c r="C31" t="s">
        <v>6</v>
      </c>
      <c r="E31" t="s">
        <v>6</v>
      </c>
    </row>
    <row r="32" spans="3:5" ht="12.75">
      <c r="C32" t="s">
        <v>6</v>
      </c>
      <c r="E32" t="s">
        <v>6</v>
      </c>
    </row>
    <row r="33" spans="3:5" ht="12.75">
      <c r="C33" t="s">
        <v>6</v>
      </c>
      <c r="E33" t="s">
        <v>6</v>
      </c>
    </row>
    <row r="34" spans="3:5" ht="12.75">
      <c r="C34" t="s">
        <v>6</v>
      </c>
      <c r="E34" t="s">
        <v>6</v>
      </c>
    </row>
    <row r="35" spans="3:5" ht="12.75">
      <c r="C35" t="s">
        <v>6</v>
      </c>
      <c r="E35" t="s">
        <v>6</v>
      </c>
    </row>
    <row r="43" ht="12.75">
      <c r="C43" t="s">
        <v>21</v>
      </c>
    </row>
    <row r="44" ht="12.75">
      <c r="C44" t="s">
        <v>22</v>
      </c>
    </row>
    <row r="46" spans="5:8" ht="12.75">
      <c r="E46" t="s">
        <v>23</v>
      </c>
      <c r="F46" t="s">
        <v>24</v>
      </c>
      <c r="G46" t="s">
        <v>25</v>
      </c>
      <c r="H46" t="s">
        <v>26</v>
      </c>
    </row>
    <row r="47" spans="1:10" ht="12.75">
      <c r="A47" t="s">
        <v>27</v>
      </c>
      <c r="B47" t="s">
        <v>28</v>
      </c>
      <c r="D47" t="s">
        <v>26</v>
      </c>
      <c r="E47" t="s">
        <v>29</v>
      </c>
      <c r="F47" t="s">
        <v>30</v>
      </c>
      <c r="G47" t="s">
        <v>31</v>
      </c>
      <c r="H47" t="s">
        <v>32</v>
      </c>
      <c r="J47" t="s">
        <v>33</v>
      </c>
    </row>
    <row r="48" spans="1:10" ht="12.75">
      <c r="A48" t="s">
        <v>34</v>
      </c>
      <c r="B48" t="s">
        <v>35</v>
      </c>
      <c r="C48" t="s">
        <v>36</v>
      </c>
      <c r="D48" t="s">
        <v>37</v>
      </c>
      <c r="E48" t="s">
        <v>38</v>
      </c>
      <c r="F48" t="s">
        <v>39</v>
      </c>
      <c r="G48" t="s">
        <v>30</v>
      </c>
      <c r="J48" t="s">
        <v>40</v>
      </c>
    </row>
    <row r="49" spans="1:10" ht="12.75">
      <c r="A49" t="s">
        <v>40</v>
      </c>
      <c r="B49" t="s">
        <v>40</v>
      </c>
      <c r="C49" t="s">
        <v>40</v>
      </c>
      <c r="D49" t="s">
        <v>40</v>
      </c>
      <c r="E49" t="s">
        <v>40</v>
      </c>
      <c r="F49" t="s">
        <v>40</v>
      </c>
      <c r="G49" t="s">
        <v>40</v>
      </c>
      <c r="H49" t="s">
        <v>40</v>
      </c>
      <c r="J49" t="e">
        <f aca="true" t="shared" si="0" ref="J49:J68">B50*(E16/100)</f>
        <v>#VALUE!</v>
      </c>
    </row>
    <row r="50" spans="1:10" ht="12.75">
      <c r="A50" t="str">
        <f>C9</f>
        <v>  MMDDYY</v>
      </c>
      <c r="B50" t="e">
        <f aca="true" t="shared" si="1" ref="B50:B69">0+C16</f>
        <v>#VALUE!</v>
      </c>
      <c r="C50" t="e">
        <f>IF($C$9&lt;=63100,(SUM(J49:$J$68)/2+SUM(J50:$J$68)/2),SUM(J49:$J$68))</f>
        <v>#VALUE!</v>
      </c>
      <c r="D50" t="e">
        <f aca="true" t="shared" si="2" ref="D50:D69">B50+C50</f>
        <v>#VALUE!</v>
      </c>
      <c r="E50">
        <v>0</v>
      </c>
      <c r="G50" t="e">
        <f>0+C11-D50</f>
        <v>#VALUE!</v>
      </c>
      <c r="J50" t="e">
        <f t="shared" si="0"/>
        <v>#VALUE!</v>
      </c>
    </row>
    <row r="51" spans="1:10" ht="12.75">
      <c r="A51" t="e">
        <f aca="true" t="shared" si="3" ref="A51:A69">A50+1</f>
        <v>#VALUE!</v>
      </c>
      <c r="B51" t="e">
        <f t="shared" si="1"/>
        <v>#VALUE!</v>
      </c>
      <c r="C51" t="e">
        <f>IF($C$9&lt;=63100,(SUM(J50:$J$68)/2+SUM(J51:$J$68)/2),SUM(J50:$J$68))</f>
        <v>#VALUE!</v>
      </c>
      <c r="D51" t="e">
        <f t="shared" si="2"/>
        <v>#VALUE!</v>
      </c>
      <c r="E51" t="e">
        <f aca="true" t="shared" si="4" ref="E51:E69">0+$C$12</f>
        <v>#VALUE!</v>
      </c>
      <c r="F51" t="e">
        <f aca="true" t="shared" si="5" ref="F51:F69">IF(C51=0,NA(),IF(G50&lt;0,0,($C$13*G50)))</f>
        <v>#VALUE!</v>
      </c>
      <c r="G51" t="e">
        <f aca="true" t="shared" si="6" ref="G51:G69">IF(C51=0,NA(),+G50+F51-D51+E51)</f>
        <v>#VALUE!</v>
      </c>
      <c r="H51" t="e">
        <f aca="true" t="shared" si="7" ref="H51:H69">IF(C51=0,NA(),((E51+F51+J50)/D51))</f>
        <v>#VALUE!</v>
      </c>
      <c r="J51" t="e">
        <f t="shared" si="0"/>
        <v>#VALUE!</v>
      </c>
    </row>
    <row r="52" spans="1:10" ht="12.75">
      <c r="A52" t="e">
        <f t="shared" si="3"/>
        <v>#VALUE!</v>
      </c>
      <c r="B52" t="e">
        <f t="shared" si="1"/>
        <v>#VALUE!</v>
      </c>
      <c r="C52" t="e">
        <f>IF($C$9&lt;=63100,(SUM(J51:$J$68)/2+SUM(J52:$J$68)/2),SUM(J51:$J$68))</f>
        <v>#VALUE!</v>
      </c>
      <c r="D52" t="e">
        <f t="shared" si="2"/>
        <v>#VALUE!</v>
      </c>
      <c r="E52" t="e">
        <f t="shared" si="4"/>
        <v>#VALUE!</v>
      </c>
      <c r="F52" t="e">
        <f t="shared" si="5"/>
        <v>#VALUE!</v>
      </c>
      <c r="G52" t="e">
        <f t="shared" si="6"/>
        <v>#VALUE!</v>
      </c>
      <c r="H52" t="e">
        <f t="shared" si="7"/>
        <v>#VALUE!</v>
      </c>
      <c r="J52" t="e">
        <f t="shared" si="0"/>
        <v>#VALUE!</v>
      </c>
    </row>
    <row r="53" spans="1:10" ht="12.75">
      <c r="A53" t="e">
        <f t="shared" si="3"/>
        <v>#VALUE!</v>
      </c>
      <c r="B53" t="e">
        <f t="shared" si="1"/>
        <v>#VALUE!</v>
      </c>
      <c r="C53" t="e">
        <f>IF($C$9&lt;=63100,(SUM(J52:$J$68)/2+SUM(J53:$J$68)/2),SUM(J52:$J$68))</f>
        <v>#VALUE!</v>
      </c>
      <c r="D53" t="e">
        <f t="shared" si="2"/>
        <v>#VALUE!</v>
      </c>
      <c r="E53" t="e">
        <f t="shared" si="4"/>
        <v>#VALUE!</v>
      </c>
      <c r="F53" t="e">
        <f t="shared" si="5"/>
        <v>#VALUE!</v>
      </c>
      <c r="G53" t="e">
        <f t="shared" si="6"/>
        <v>#VALUE!</v>
      </c>
      <c r="H53" t="e">
        <f t="shared" si="7"/>
        <v>#VALUE!</v>
      </c>
      <c r="J53" t="e">
        <f t="shared" si="0"/>
        <v>#VALUE!</v>
      </c>
    </row>
    <row r="54" spans="1:10" ht="12.75">
      <c r="A54" t="e">
        <f t="shared" si="3"/>
        <v>#VALUE!</v>
      </c>
      <c r="B54" t="e">
        <f t="shared" si="1"/>
        <v>#VALUE!</v>
      </c>
      <c r="C54" t="e">
        <f>IF($C$9&lt;=63100,(SUM(J53:$J$68)/2+SUM(J54:$J$68)/2),SUM(J53:$J$68))</f>
        <v>#VALUE!</v>
      </c>
      <c r="D54" t="e">
        <f t="shared" si="2"/>
        <v>#VALUE!</v>
      </c>
      <c r="E54" t="e">
        <f t="shared" si="4"/>
        <v>#VALUE!</v>
      </c>
      <c r="F54" t="e">
        <f t="shared" si="5"/>
        <v>#VALUE!</v>
      </c>
      <c r="G54" t="e">
        <f t="shared" si="6"/>
        <v>#VALUE!</v>
      </c>
      <c r="H54" t="e">
        <f t="shared" si="7"/>
        <v>#VALUE!</v>
      </c>
      <c r="J54" t="e">
        <f t="shared" si="0"/>
        <v>#VALUE!</v>
      </c>
    </row>
    <row r="55" spans="1:10" ht="12.75">
      <c r="A55" t="e">
        <f t="shared" si="3"/>
        <v>#VALUE!</v>
      </c>
      <c r="B55" t="e">
        <f t="shared" si="1"/>
        <v>#VALUE!</v>
      </c>
      <c r="C55" t="e">
        <f>IF($C$9&lt;=63100,(SUM(J54:$J$68)/2+SUM(J55:$J$68)/2),SUM(J54:$J$68))</f>
        <v>#VALUE!</v>
      </c>
      <c r="D55" t="e">
        <f t="shared" si="2"/>
        <v>#VALUE!</v>
      </c>
      <c r="E55" t="e">
        <f t="shared" si="4"/>
        <v>#VALUE!</v>
      </c>
      <c r="F55" t="e">
        <f t="shared" si="5"/>
        <v>#VALUE!</v>
      </c>
      <c r="G55" t="e">
        <f t="shared" si="6"/>
        <v>#VALUE!</v>
      </c>
      <c r="H55" t="e">
        <f t="shared" si="7"/>
        <v>#VALUE!</v>
      </c>
      <c r="J55" t="e">
        <f t="shared" si="0"/>
        <v>#VALUE!</v>
      </c>
    </row>
    <row r="56" spans="1:10" ht="12.75">
      <c r="A56" t="e">
        <f t="shared" si="3"/>
        <v>#VALUE!</v>
      </c>
      <c r="B56" t="e">
        <f t="shared" si="1"/>
        <v>#VALUE!</v>
      </c>
      <c r="C56" t="e">
        <f>IF($C$9&lt;=63100,(SUM(J55:$J$68)/2+SUM(J56:$J$68)/2),SUM(J55:$J$68))</f>
        <v>#VALUE!</v>
      </c>
      <c r="D56" t="e">
        <f t="shared" si="2"/>
        <v>#VALUE!</v>
      </c>
      <c r="E56" t="e">
        <f t="shared" si="4"/>
        <v>#VALUE!</v>
      </c>
      <c r="F56" t="e">
        <f t="shared" si="5"/>
        <v>#VALUE!</v>
      </c>
      <c r="G56" t="e">
        <f t="shared" si="6"/>
        <v>#VALUE!</v>
      </c>
      <c r="H56" t="e">
        <f t="shared" si="7"/>
        <v>#VALUE!</v>
      </c>
      <c r="J56" t="e">
        <f t="shared" si="0"/>
        <v>#VALUE!</v>
      </c>
    </row>
    <row r="57" spans="1:10" ht="12.75">
      <c r="A57" t="e">
        <f t="shared" si="3"/>
        <v>#VALUE!</v>
      </c>
      <c r="B57" t="e">
        <f t="shared" si="1"/>
        <v>#VALUE!</v>
      </c>
      <c r="C57" t="e">
        <f>IF($C$9&lt;=63100,(SUM(J56:$J$68)/2+SUM(J57:$J$68)/2),SUM(J56:$J$68))</f>
        <v>#VALUE!</v>
      </c>
      <c r="D57" t="e">
        <f t="shared" si="2"/>
        <v>#VALUE!</v>
      </c>
      <c r="E57" t="e">
        <f t="shared" si="4"/>
        <v>#VALUE!</v>
      </c>
      <c r="F57" t="e">
        <f t="shared" si="5"/>
        <v>#VALUE!</v>
      </c>
      <c r="G57" t="e">
        <f t="shared" si="6"/>
        <v>#VALUE!</v>
      </c>
      <c r="H57" t="e">
        <f t="shared" si="7"/>
        <v>#VALUE!</v>
      </c>
      <c r="J57" t="e">
        <f t="shared" si="0"/>
        <v>#VALUE!</v>
      </c>
    </row>
    <row r="58" spans="1:10" ht="12.75">
      <c r="A58" t="e">
        <f t="shared" si="3"/>
        <v>#VALUE!</v>
      </c>
      <c r="B58" t="e">
        <f t="shared" si="1"/>
        <v>#VALUE!</v>
      </c>
      <c r="C58" t="e">
        <f>IF($C$9&lt;=63100,(SUM(J57:$J$68)/2+SUM(J58:$J$68)/2),SUM(J57:$J$68))</f>
        <v>#VALUE!</v>
      </c>
      <c r="D58" t="e">
        <f t="shared" si="2"/>
        <v>#VALUE!</v>
      </c>
      <c r="E58" t="e">
        <f t="shared" si="4"/>
        <v>#VALUE!</v>
      </c>
      <c r="F58" t="e">
        <f t="shared" si="5"/>
        <v>#VALUE!</v>
      </c>
      <c r="G58" t="e">
        <f t="shared" si="6"/>
        <v>#VALUE!</v>
      </c>
      <c r="H58" t="e">
        <f t="shared" si="7"/>
        <v>#VALUE!</v>
      </c>
      <c r="J58" t="e">
        <f t="shared" si="0"/>
        <v>#VALUE!</v>
      </c>
    </row>
    <row r="59" spans="1:10" ht="12.75">
      <c r="A59" t="e">
        <f t="shared" si="3"/>
        <v>#VALUE!</v>
      </c>
      <c r="B59" t="e">
        <f t="shared" si="1"/>
        <v>#VALUE!</v>
      </c>
      <c r="C59" t="e">
        <f>IF($C$9&lt;=63100,(SUM(J58:$J$68)/2+SUM(J59:$J$68)/2),SUM(J58:$J$68))</f>
        <v>#VALUE!</v>
      </c>
      <c r="D59" t="e">
        <f t="shared" si="2"/>
        <v>#VALUE!</v>
      </c>
      <c r="E59" t="e">
        <f t="shared" si="4"/>
        <v>#VALUE!</v>
      </c>
      <c r="F59" t="e">
        <f t="shared" si="5"/>
        <v>#VALUE!</v>
      </c>
      <c r="G59" t="e">
        <f t="shared" si="6"/>
        <v>#VALUE!</v>
      </c>
      <c r="H59" t="e">
        <f t="shared" si="7"/>
        <v>#VALUE!</v>
      </c>
      <c r="J59" t="e">
        <f t="shared" si="0"/>
        <v>#VALUE!</v>
      </c>
    </row>
    <row r="60" spans="1:10" ht="12.75">
      <c r="A60" t="e">
        <f t="shared" si="3"/>
        <v>#VALUE!</v>
      </c>
      <c r="B60" t="e">
        <f t="shared" si="1"/>
        <v>#VALUE!</v>
      </c>
      <c r="C60" t="e">
        <f>IF($C$9&lt;=63100,(SUM(J59:$J$68)/2+SUM(J60:$J$68)/2),SUM(J59:$J$68))</f>
        <v>#VALUE!</v>
      </c>
      <c r="D60" t="e">
        <f t="shared" si="2"/>
        <v>#VALUE!</v>
      </c>
      <c r="E60" t="e">
        <f t="shared" si="4"/>
        <v>#VALUE!</v>
      </c>
      <c r="F60" t="e">
        <f t="shared" si="5"/>
        <v>#VALUE!</v>
      </c>
      <c r="G60" t="e">
        <f t="shared" si="6"/>
        <v>#VALUE!</v>
      </c>
      <c r="H60" t="e">
        <f t="shared" si="7"/>
        <v>#VALUE!</v>
      </c>
      <c r="J60" t="e">
        <f t="shared" si="0"/>
        <v>#VALUE!</v>
      </c>
    </row>
    <row r="61" spans="1:10" ht="12.75">
      <c r="A61" t="e">
        <f t="shared" si="3"/>
        <v>#VALUE!</v>
      </c>
      <c r="B61" t="e">
        <f t="shared" si="1"/>
        <v>#VALUE!</v>
      </c>
      <c r="C61" t="e">
        <f>IF($C$9&lt;=63100,(SUM(J60:$J$68)/2+SUM(J61:$J$68)/2),SUM(J60:$J$68))</f>
        <v>#VALUE!</v>
      </c>
      <c r="D61" t="e">
        <f t="shared" si="2"/>
        <v>#VALUE!</v>
      </c>
      <c r="E61" t="e">
        <f t="shared" si="4"/>
        <v>#VALUE!</v>
      </c>
      <c r="F61" t="e">
        <f t="shared" si="5"/>
        <v>#VALUE!</v>
      </c>
      <c r="G61" t="e">
        <f t="shared" si="6"/>
        <v>#VALUE!</v>
      </c>
      <c r="H61" t="e">
        <f t="shared" si="7"/>
        <v>#VALUE!</v>
      </c>
      <c r="J61" t="e">
        <f t="shared" si="0"/>
        <v>#VALUE!</v>
      </c>
    </row>
    <row r="62" spans="1:10" ht="12.75">
      <c r="A62" t="e">
        <f t="shared" si="3"/>
        <v>#VALUE!</v>
      </c>
      <c r="B62" t="e">
        <f t="shared" si="1"/>
        <v>#VALUE!</v>
      </c>
      <c r="C62" t="e">
        <f>IF($C$9&lt;=63100,(SUM(J61:$J$68)/2+SUM(J62:$J$68)/2),SUM(J61:$J$68))</f>
        <v>#VALUE!</v>
      </c>
      <c r="D62" t="e">
        <f t="shared" si="2"/>
        <v>#VALUE!</v>
      </c>
      <c r="E62" t="e">
        <f t="shared" si="4"/>
        <v>#VALUE!</v>
      </c>
      <c r="F62" t="e">
        <f t="shared" si="5"/>
        <v>#VALUE!</v>
      </c>
      <c r="G62" t="e">
        <f t="shared" si="6"/>
        <v>#VALUE!</v>
      </c>
      <c r="H62" t="e">
        <f t="shared" si="7"/>
        <v>#VALUE!</v>
      </c>
      <c r="J62" t="e">
        <f t="shared" si="0"/>
        <v>#VALUE!</v>
      </c>
    </row>
    <row r="63" spans="1:10" ht="12.75">
      <c r="A63" t="e">
        <f t="shared" si="3"/>
        <v>#VALUE!</v>
      </c>
      <c r="B63" t="e">
        <f t="shared" si="1"/>
        <v>#VALUE!</v>
      </c>
      <c r="C63" t="e">
        <f>IF($C$9&lt;=63100,(SUM(J62:$J$68)/2+SUM(J63:$J$68)/2),SUM(J62:$J$68))</f>
        <v>#VALUE!</v>
      </c>
      <c r="D63" t="e">
        <f t="shared" si="2"/>
        <v>#VALUE!</v>
      </c>
      <c r="E63" t="e">
        <f t="shared" si="4"/>
        <v>#VALUE!</v>
      </c>
      <c r="F63" t="e">
        <f t="shared" si="5"/>
        <v>#VALUE!</v>
      </c>
      <c r="G63" t="e">
        <f t="shared" si="6"/>
        <v>#VALUE!</v>
      </c>
      <c r="H63" t="e">
        <f t="shared" si="7"/>
        <v>#VALUE!</v>
      </c>
      <c r="J63" t="e">
        <f t="shared" si="0"/>
        <v>#VALUE!</v>
      </c>
    </row>
    <row r="64" spans="1:10" ht="12.75">
      <c r="A64" t="e">
        <f t="shared" si="3"/>
        <v>#VALUE!</v>
      </c>
      <c r="B64" t="e">
        <f t="shared" si="1"/>
        <v>#VALUE!</v>
      </c>
      <c r="C64" t="e">
        <f>IF($C$9&lt;=63100,(SUM(J63:$J$68)/2+SUM(J64:$J$68)/2),SUM(J63:$J$68))</f>
        <v>#VALUE!</v>
      </c>
      <c r="D64" t="e">
        <f t="shared" si="2"/>
        <v>#VALUE!</v>
      </c>
      <c r="E64" t="e">
        <f t="shared" si="4"/>
        <v>#VALUE!</v>
      </c>
      <c r="F64" t="e">
        <f t="shared" si="5"/>
        <v>#VALUE!</v>
      </c>
      <c r="G64" t="e">
        <f t="shared" si="6"/>
        <v>#VALUE!</v>
      </c>
      <c r="H64" t="e">
        <f t="shared" si="7"/>
        <v>#VALUE!</v>
      </c>
      <c r="J64" t="e">
        <f t="shared" si="0"/>
        <v>#VALUE!</v>
      </c>
    </row>
    <row r="65" spans="1:10" ht="12.75">
      <c r="A65" t="e">
        <f t="shared" si="3"/>
        <v>#VALUE!</v>
      </c>
      <c r="B65" t="e">
        <f t="shared" si="1"/>
        <v>#VALUE!</v>
      </c>
      <c r="C65" t="e">
        <f>IF($C$9&lt;=63100,(SUM(J64:$J$68)/2+SUM(J65:$J$68)/2),SUM(J64:$J$68))</f>
        <v>#VALUE!</v>
      </c>
      <c r="D65" t="e">
        <f t="shared" si="2"/>
        <v>#VALUE!</v>
      </c>
      <c r="E65" t="e">
        <f t="shared" si="4"/>
        <v>#VALUE!</v>
      </c>
      <c r="F65" t="e">
        <f t="shared" si="5"/>
        <v>#VALUE!</v>
      </c>
      <c r="G65" t="e">
        <f t="shared" si="6"/>
        <v>#VALUE!</v>
      </c>
      <c r="H65" t="e">
        <f t="shared" si="7"/>
        <v>#VALUE!</v>
      </c>
      <c r="J65" t="e">
        <f t="shared" si="0"/>
        <v>#VALUE!</v>
      </c>
    </row>
    <row r="66" spans="1:10" ht="12.75">
      <c r="A66" t="e">
        <f t="shared" si="3"/>
        <v>#VALUE!</v>
      </c>
      <c r="B66" t="e">
        <f t="shared" si="1"/>
        <v>#VALUE!</v>
      </c>
      <c r="C66" t="e">
        <f>IF($C$9&lt;=63100,(SUM(J65:$J$68)/2+SUM(J66:$J$68)/2),SUM(J65:$J$68))</f>
        <v>#VALUE!</v>
      </c>
      <c r="D66" t="e">
        <f t="shared" si="2"/>
        <v>#VALUE!</v>
      </c>
      <c r="E66" t="e">
        <f t="shared" si="4"/>
        <v>#VALUE!</v>
      </c>
      <c r="F66" t="e">
        <f t="shared" si="5"/>
        <v>#VALUE!</v>
      </c>
      <c r="G66" t="e">
        <f t="shared" si="6"/>
        <v>#VALUE!</v>
      </c>
      <c r="H66" t="e">
        <f t="shared" si="7"/>
        <v>#VALUE!</v>
      </c>
      <c r="J66" t="e">
        <f t="shared" si="0"/>
        <v>#VALUE!</v>
      </c>
    </row>
    <row r="67" spans="1:10" ht="12.75">
      <c r="A67" t="e">
        <f t="shared" si="3"/>
        <v>#VALUE!</v>
      </c>
      <c r="B67" t="e">
        <f t="shared" si="1"/>
        <v>#VALUE!</v>
      </c>
      <c r="C67" t="e">
        <f>IF($C$9&lt;=63100,(SUM(J66:$J$68)/2+SUM(J67:$J$68)/2),SUM(J66:$J$68))</f>
        <v>#VALUE!</v>
      </c>
      <c r="D67" t="e">
        <f t="shared" si="2"/>
        <v>#VALUE!</v>
      </c>
      <c r="E67" t="e">
        <f t="shared" si="4"/>
        <v>#VALUE!</v>
      </c>
      <c r="F67" t="e">
        <f t="shared" si="5"/>
        <v>#VALUE!</v>
      </c>
      <c r="G67" t="e">
        <f t="shared" si="6"/>
        <v>#VALUE!</v>
      </c>
      <c r="H67" t="e">
        <f t="shared" si="7"/>
        <v>#VALUE!</v>
      </c>
      <c r="J67" t="e">
        <f t="shared" si="0"/>
        <v>#VALUE!</v>
      </c>
    </row>
    <row r="68" spans="1:10" ht="12.75">
      <c r="A68" t="e">
        <f t="shared" si="3"/>
        <v>#VALUE!</v>
      </c>
      <c r="B68" t="e">
        <f t="shared" si="1"/>
        <v>#VALUE!</v>
      </c>
      <c r="C68" t="e">
        <f>IF($C$9&lt;=63100,(SUM(J67:$J$68)/2+SUM($J$68)/2),SUM(J67:$J$68))</f>
        <v>#VALUE!</v>
      </c>
      <c r="D68" t="e">
        <f t="shared" si="2"/>
        <v>#VALUE!</v>
      </c>
      <c r="E68" t="e">
        <f t="shared" si="4"/>
        <v>#VALUE!</v>
      </c>
      <c r="F68" t="e">
        <f t="shared" si="5"/>
        <v>#VALUE!</v>
      </c>
      <c r="G68" t="e">
        <f t="shared" si="6"/>
        <v>#VALUE!</v>
      </c>
      <c r="H68" t="e">
        <f t="shared" si="7"/>
        <v>#VALUE!</v>
      </c>
      <c r="J68" t="e">
        <f t="shared" si="0"/>
        <v>#VALUE!</v>
      </c>
    </row>
    <row r="69" spans="1:8" ht="12.75">
      <c r="A69" t="e">
        <f t="shared" si="3"/>
        <v>#VALUE!</v>
      </c>
      <c r="B69" t="e">
        <f t="shared" si="1"/>
        <v>#VALUE!</v>
      </c>
      <c r="C69" t="e">
        <f>IF($C$9&lt;=63100,(SUM($J$68)/2),SUM($J$68))</f>
        <v>#VALUE!</v>
      </c>
      <c r="D69" t="e">
        <f t="shared" si="2"/>
        <v>#VALUE!</v>
      </c>
      <c r="E69" t="e">
        <f t="shared" si="4"/>
        <v>#VALUE!</v>
      </c>
      <c r="F69" t="e">
        <f t="shared" si="5"/>
        <v>#VALUE!</v>
      </c>
      <c r="G69" t="e">
        <f t="shared" si="6"/>
        <v>#VALUE!</v>
      </c>
      <c r="H69" t="e">
        <f t="shared" si="7"/>
        <v>#VALUE!</v>
      </c>
    </row>
    <row r="71" spans="5:6" ht="12.75">
      <c r="E71" t="s">
        <v>41</v>
      </c>
      <c r="F71" t="s">
        <v>42</v>
      </c>
    </row>
    <row r="72" ht="12.75">
      <c r="F72" t="s">
        <v>43</v>
      </c>
    </row>
  </sheetData>
  <printOptions/>
  <pageMargins left="0.75" right="0.75" top="1" bottom="1" header="0.5" footer="0.5"/>
  <pageSetup orientation="portrait" paperSize="9"/>
  <ignoredErrors>
    <ignoredError sqref="G5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</cp:lastModifiedBy>
  <dcterms:created xsi:type="dcterms:W3CDTF">2003-05-01T17:29:13Z</dcterms:created>
  <dcterms:modified xsi:type="dcterms:W3CDTF">2003-05-01T17:29:13Z</dcterms:modified>
  <cp:category/>
  <cp:version/>
  <cp:contentType/>
  <cp:contentStatus/>
</cp:coreProperties>
</file>